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ummary " sheetId="1" r:id="rId1"/>
    <sheet name="detail- Option 1" sheetId="2" r:id="rId2"/>
  </sheets>
  <definedNames>
    <definedName name="Excel_BuiltIn_Print_Area" localSheetId="1">'detail- Option 1'!$A$1:$P$53</definedName>
    <definedName name="Excel_BuiltIn_Print_Area" localSheetId="0">'Summary '!$A$1:$P$40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_xlnm.Print_Area" localSheetId="1">'detail- Option 1'!$A$1:$P$53</definedName>
    <definedName name="_xlnm.Print_Area" localSheetId="0">'Summary '!$A$1:$P$40</definedName>
  </definedNames>
  <calcPr fullCalcOnLoad="1"/>
</workbook>
</file>

<file path=xl/sharedStrings.xml><?xml version="1.0" encoding="utf-8"?>
<sst xmlns="http://schemas.openxmlformats.org/spreadsheetml/2006/main" count="143" uniqueCount="104">
  <si>
    <t>Project</t>
  </si>
  <si>
    <t>Location</t>
  </si>
  <si>
    <t>Owner</t>
  </si>
  <si>
    <t>Date</t>
  </si>
  <si>
    <t>Contract Duration</t>
  </si>
  <si>
    <t>SUMMARY</t>
  </si>
  <si>
    <t>Item No.</t>
  </si>
  <si>
    <t>Item of Work</t>
  </si>
  <si>
    <t>Qty.</t>
  </si>
  <si>
    <t>Unit</t>
  </si>
  <si>
    <t xml:space="preserve">DIRECT COST </t>
  </si>
  <si>
    <t xml:space="preserve">INDIRECT COST </t>
  </si>
  <si>
    <t>TOTAL COST      (14)</t>
  </si>
  <si>
    <t xml:space="preserve">Unit Cost </t>
  </si>
  <si>
    <t>Unit Material Cost            (5)</t>
  </si>
  <si>
    <t>Total Material Cost</t>
  </si>
  <si>
    <t>Labor/ Equipment</t>
  </si>
  <si>
    <t>TOTAL DIRECT COST</t>
  </si>
  <si>
    <t>Mark-ups</t>
  </si>
  <si>
    <t>Total Mark-ups</t>
  </si>
  <si>
    <t>EVAT (12 %)</t>
  </si>
  <si>
    <t>TOTAL INDIRECT COST</t>
  </si>
  <si>
    <t>(1)</t>
  </si>
  <si>
    <t>(2)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</si>
  <si>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</si>
  <si>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</si>
  <si>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</si>
  <si>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</si>
  <si>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</si>
  <si>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</si>
  <si>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</si>
  <si>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</si>
  <si>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</si>
  <si>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</si>
  <si>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(5)x(%of labor)</t>
  </si>
  <si>
    <t>(5)+(6)</t>
  </si>
  <si>
    <t>(8)+(9)</t>
  </si>
  <si>
    <t>(12%)x[(7)+(10)]</t>
  </si>
  <si>
    <t>(10)+(11)</t>
  </si>
  <si>
    <t>(7)+(12)</t>
  </si>
  <si>
    <t>(14)/(3)</t>
  </si>
  <si>
    <t>TOTAL</t>
  </si>
  <si>
    <t>Total</t>
  </si>
  <si>
    <t>Prepared by:</t>
  </si>
  <si>
    <t>: UP Mindanao Campus, Mintal, Davao City</t>
  </si>
  <si>
    <t>: UP Mindanao</t>
  </si>
  <si>
    <t>: 90 C.D.</t>
  </si>
  <si>
    <t xml:space="preserve">Item No. </t>
  </si>
  <si>
    <t>unit</t>
  </si>
  <si>
    <t xml:space="preserve">Unit Material Cost </t>
  </si>
  <si>
    <t xml:space="preserve">Labor/ Equipment       </t>
  </si>
  <si>
    <t>Total Direct Cost</t>
  </si>
  <si>
    <t xml:space="preserve">Total Indirect Cost </t>
  </si>
  <si>
    <t xml:space="preserve">Unit Cost     </t>
  </si>
  <si>
    <t>(8)</t>
  </si>
  <si>
    <t>(9)</t>
  </si>
  <si>
    <t>(15)</t>
  </si>
  <si>
    <t>(3)x(5)</t>
  </si>
  <si>
    <t>(6)x% of labor</t>
  </si>
  <si>
    <t>(6)+((7)</t>
  </si>
  <si>
    <t>(8)x(15%)</t>
  </si>
  <si>
    <t>(8)x(10%)</t>
  </si>
  <si>
    <t>(9)+(10)</t>
  </si>
  <si>
    <t>(12%)x[(8)+(11)]</t>
  </si>
  <si>
    <t>(11)+(12)</t>
  </si>
  <si>
    <t>(8)+(13)</t>
  </si>
  <si>
    <t>General Requirements</t>
  </si>
  <si>
    <t>lot</t>
  </si>
  <si>
    <t>Mobilization &amp; Demobilization</t>
  </si>
  <si>
    <t>days</t>
  </si>
  <si>
    <t>Temporary Facilities (water &amp; power consumption, Bunkhouse, etc.)</t>
  </si>
  <si>
    <t>mo</t>
  </si>
  <si>
    <t>Health &amp; Safety (gloves, masks, medical kit, etc.)</t>
  </si>
  <si>
    <t>Gutters &amp; Frames</t>
  </si>
  <si>
    <t>sq.m.</t>
  </si>
  <si>
    <t>Pre-painted gutter</t>
  </si>
  <si>
    <t>m</t>
  </si>
  <si>
    <t>Metal frames</t>
  </si>
  <si>
    <t>Other consumables (tie wire,  etc)</t>
  </si>
  <si>
    <t>Drains &amp; Downspouts</t>
  </si>
  <si>
    <t>6” diam. PVC pipe, S-1000</t>
  </si>
  <si>
    <t>lghts</t>
  </si>
  <si>
    <t>4” diam. PVC pipe, S-1000</t>
  </si>
  <si>
    <t>6” diam. PVC elbow 90 deg, S-1000</t>
  </si>
  <si>
    <t>pcs</t>
  </si>
  <si>
    <t>6” diam. PVC elbow 45 deg, S-1000</t>
  </si>
  <si>
    <t>6”x4” PVC Wye reducer, S-1000</t>
  </si>
  <si>
    <t>4” PVC elbow 90 deg., S-1000</t>
  </si>
  <si>
    <t>Painting</t>
  </si>
  <si>
    <t>Other consumables (solvent, sealant, etc)</t>
  </si>
  <si>
    <t xml:space="preserve">Repair of Roof Leaks </t>
  </si>
  <si>
    <t>Scraping of old waterprofing membrane</t>
  </si>
  <si>
    <t>Application of Cementitious water proofing membrane</t>
  </si>
  <si>
    <r>
      <t>: REP</t>
    </r>
    <r>
      <rPr>
        <sz val="12"/>
        <rFont val="Arial"/>
        <family val="2"/>
      </rPr>
      <t>A</t>
    </r>
    <r>
      <rPr>
        <b/>
        <sz val="12"/>
        <rFont val="Arial"/>
        <family val="2"/>
      </rPr>
      <t>IR OF ROOF LEAKS &amp; INSTALLATION OF ROOF GUTTERS AT ADMIN BLDG.</t>
    </r>
  </si>
  <si>
    <t>OCM (__%)</t>
  </si>
  <si>
    <t>Profit (__%)</t>
  </si>
  <si>
    <t>Total Mark-ups (__%)</t>
  </si>
  <si>
    <t xml:space="preserve">: </t>
  </si>
  <si>
    <t>OCM (__%) (8)</t>
  </si>
  <si>
    <t>(__%)x(7)</t>
  </si>
  <si>
    <t>Profit (__%)   (9)</t>
  </si>
  <si>
    <t>___________________________</t>
  </si>
  <si>
    <t>Bidder's Representative</t>
  </si>
  <si>
    <t>_________________________________________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</si>
</sst>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#,##0.00\ ;&quot; (&quot;#,##0.00\);&quot; -&quot;#\ ;@\ "/>
    <numFmt numFmtId="173" formatCode="&quot;Php&quot;#,##0.00_);[Red]&quot;(Php&quot;#,##0.00\)"/>
    <numFmt numFmtId="174" formatCode="_(* #,##0.00_);_(* \(#,##0.00\);_(* \-??_);_(@_)"/>
    <numFmt numFmtId="175" formatCode="0.0"/>
    <numFmt numFmtId="176" formatCode="mm/yy"/>
    <numFmt numFmtId="177" formatCode="#,##0.000"/>
    <numFmt numFmtId="178" formatCode="#,##0.0\ ;&quot; (&quot;#,##0.0\);&quot; -&quot;#\ ;@\ "/>
    <numFmt numFmtId="179" formatCode="* #,##0\ ;* \(#,##0\);* &quot;- &quot;;@\ "/>
    <numFmt numFmtId="180" formatCode="&quot;Php&quot;#,##0.00\ ;[Red]&quot;(Php&quot;#,##0.00\)"/>
    <numFmt numFmtId="181" formatCode="#,##0.00\ ;&quot; (&quot;#,##0.00\);\-#\ ;@\ "/>
    <numFmt numFmtId="182" formatCode="* #,##0.00\ ;* \(#,##0.00\);* \-#\ ;@\ 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4"/>
      <name val="Tw Cen MT"/>
      <family val="2"/>
    </font>
    <font>
      <sz val="14"/>
      <color indexed="8"/>
      <name val="Arial"/>
      <family val="2"/>
    </font>
    <font>
      <sz val="12"/>
      <name val="Tw Cen MT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2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 applyFill="0" applyBorder="0" applyAlignment="0" applyProtection="0"/>
    <xf numFmtId="180" fontId="1" fillId="0" borderId="0" applyFill="0" applyBorder="0" applyAlignment="0" applyProtection="0"/>
    <xf numFmtId="174" fontId="0" fillId="0" borderId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64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64" applyFont="1">
      <alignment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176" fontId="4" fillId="0" borderId="0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64" applyFont="1">
      <alignment/>
      <protection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72" fontId="5" fillId="33" borderId="10" xfId="42" applyFont="1" applyFill="1" applyBorder="1" applyAlignment="1" applyProtection="1">
      <alignment/>
      <protection/>
    </xf>
    <xf numFmtId="172" fontId="5" fillId="0" borderId="10" xfId="42" applyFont="1" applyFill="1" applyBorder="1" applyAlignment="1" applyProtection="1">
      <alignment/>
      <protection/>
    </xf>
    <xf numFmtId="174" fontId="5" fillId="33" borderId="10" xfId="50" applyFont="1" applyFill="1" applyBorder="1" applyAlignment="1" applyProtection="1">
      <alignment/>
      <protection/>
    </xf>
    <xf numFmtId="174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64" applyFont="1" applyFill="1" applyBorder="1">
      <alignment/>
      <protection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6" fillId="33" borderId="10" xfId="64" applyNumberFormat="1" applyFont="1" applyFill="1" applyBorder="1">
      <alignment/>
      <protection/>
    </xf>
    <xf numFmtId="2" fontId="8" fillId="33" borderId="10" xfId="64" applyNumberFormat="1" applyFont="1" applyFill="1" applyBorder="1" applyAlignment="1">
      <alignment horizontal="right"/>
      <protection/>
    </xf>
    <xf numFmtId="0" fontId="8" fillId="33" borderId="10" xfId="64" applyFont="1" applyFill="1" applyBorder="1" applyAlignment="1">
      <alignment horizontal="right" wrapText="1"/>
      <protection/>
    </xf>
    <xf numFmtId="174" fontId="6" fillId="33" borderId="10" xfId="50" applyFont="1" applyFill="1" applyBorder="1" applyAlignment="1" applyProtection="1">
      <alignment/>
      <protection/>
    </xf>
    <xf numFmtId="174" fontId="6" fillId="33" borderId="10" xfId="50" applyFont="1" applyFill="1" applyBorder="1" applyAlignment="1" applyProtection="1">
      <alignment horizontal="right"/>
      <protection/>
    </xf>
    <xf numFmtId="172" fontId="4" fillId="0" borderId="10" xfId="42" applyFont="1" applyFill="1" applyBorder="1" applyAlignment="1" applyProtection="1">
      <alignment/>
      <protection/>
    </xf>
    <xf numFmtId="0" fontId="11" fillId="33" borderId="10" xfId="0" applyFont="1" applyFill="1" applyBorder="1" applyAlignment="1">
      <alignment/>
    </xf>
    <xf numFmtId="177" fontId="7" fillId="0" borderId="0" xfId="64" applyNumberFormat="1" applyFont="1" applyBorder="1">
      <alignment/>
      <protection/>
    </xf>
    <xf numFmtId="2" fontId="6" fillId="0" borderId="0" xfId="64" applyNumberFormat="1" applyFont="1" applyBorder="1">
      <alignment/>
      <protection/>
    </xf>
    <xf numFmtId="0" fontId="8" fillId="0" borderId="0" xfId="64" applyFont="1" applyBorder="1" applyAlignment="1">
      <alignment horizontal="right" wrapText="1"/>
      <protection/>
    </xf>
    <xf numFmtId="174" fontId="6" fillId="0" borderId="0" xfId="50" applyFont="1" applyFill="1" applyBorder="1" applyAlignment="1" applyProtection="1">
      <alignment/>
      <protection/>
    </xf>
    <xf numFmtId="174" fontId="6" fillId="0" borderId="0" xfId="50" applyFont="1" applyFill="1" applyBorder="1" applyAlignment="1" applyProtection="1">
      <alignment horizontal="right"/>
      <protection/>
    </xf>
    <xf numFmtId="174" fontId="8" fillId="0" borderId="0" xfId="50" applyFont="1" applyFill="1" applyBorder="1" applyAlignment="1" applyProtection="1">
      <alignment/>
      <protection/>
    </xf>
    <xf numFmtId="174" fontId="8" fillId="0" borderId="0" xfId="5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7" fillId="0" borderId="0" xfId="64" applyFont="1" applyBorder="1">
      <alignment/>
      <protection/>
    </xf>
    <xf numFmtId="0" fontId="12" fillId="0" borderId="0" xfId="62" applyFont="1" applyFill="1">
      <alignment/>
      <protection/>
    </xf>
    <xf numFmtId="0" fontId="13" fillId="0" borderId="0" xfId="62" applyFont="1">
      <alignment/>
      <protection/>
    </xf>
    <xf numFmtId="0" fontId="12" fillId="0" borderId="0" xfId="62" applyFont="1" applyBorder="1">
      <alignment/>
      <protection/>
    </xf>
    <xf numFmtId="174" fontId="14" fillId="0" borderId="0" xfId="44" applyNumberFormat="1" applyFont="1" applyFill="1" applyBorder="1" applyAlignment="1" applyProtection="1">
      <alignment/>
      <protection/>
    </xf>
    <xf numFmtId="0" fontId="5" fillId="0" borderId="0" xfId="62" applyFont="1" applyFill="1">
      <alignment/>
      <protection/>
    </xf>
    <xf numFmtId="0" fontId="15" fillId="0" borderId="0" xfId="62" applyFont="1">
      <alignment/>
      <protection/>
    </xf>
    <xf numFmtId="0" fontId="5" fillId="0" borderId="0" xfId="62" applyFont="1" applyBorder="1">
      <alignment/>
      <protection/>
    </xf>
    <xf numFmtId="174" fontId="10" fillId="0" borderId="0" xfId="44" applyNumberFormat="1" applyFont="1" applyFill="1" applyBorder="1" applyAlignment="1" applyProtection="1">
      <alignment/>
      <protection/>
    </xf>
    <xf numFmtId="174" fontId="4" fillId="0" borderId="0" xfId="50" applyFont="1" applyFill="1" applyBorder="1" applyAlignment="1" applyProtection="1">
      <alignment/>
      <protection/>
    </xf>
    <xf numFmtId="0" fontId="4" fillId="0" borderId="0" xfId="62" applyFont="1" applyFill="1">
      <alignment/>
      <protection/>
    </xf>
    <xf numFmtId="174" fontId="5" fillId="0" borderId="0" xfId="44" applyNumberFormat="1" applyFont="1" applyFill="1" applyBorder="1" applyAlignment="1" applyProtection="1">
      <alignment horizontal="left"/>
      <protection/>
    </xf>
    <xf numFmtId="0" fontId="4" fillId="0" borderId="0" xfId="64" applyFont="1">
      <alignment/>
      <protection/>
    </xf>
    <xf numFmtId="0" fontId="16" fillId="0" borderId="0" xfId="64" applyFont="1">
      <alignment/>
      <protection/>
    </xf>
    <xf numFmtId="0" fontId="6" fillId="0" borderId="0" xfId="64" applyFont="1" applyBorder="1">
      <alignment/>
      <protection/>
    </xf>
    <xf numFmtId="0" fontId="10" fillId="0" borderId="0" xfId="62" applyFont="1" applyFill="1">
      <alignment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2" fontId="4" fillId="33" borderId="10" xfId="42" applyFont="1" applyFill="1" applyBorder="1" applyAlignment="1" applyProtection="1">
      <alignment vertical="center"/>
      <protection/>
    </xf>
    <xf numFmtId="4" fontId="4" fillId="0" borderId="10" xfId="0" applyNumberFormat="1" applyFont="1" applyBorder="1" applyAlignment="1">
      <alignment horizontal="right" vertical="center" wrapText="1"/>
    </xf>
    <xf numFmtId="174" fontId="4" fillId="33" borderId="10" xfId="50" applyFont="1" applyFill="1" applyBorder="1" applyAlignment="1" applyProtection="1">
      <alignment horizontal="right" vertical="center"/>
      <protection/>
    </xf>
    <xf numFmtId="174" fontId="4" fillId="33" borderId="10" xfId="50" applyFont="1" applyFill="1" applyBorder="1" applyAlignment="1" applyProtection="1">
      <alignment vertical="center"/>
      <protection/>
    </xf>
    <xf numFmtId="174" fontId="4" fillId="33" borderId="10" xfId="5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center" wrapText="1"/>
    </xf>
    <xf numFmtId="0" fontId="6" fillId="0" borderId="11" xfId="64" applyFont="1" applyBorder="1" applyAlignment="1">
      <alignment horizontal="right" vertical="center"/>
      <protection/>
    </xf>
    <xf numFmtId="0" fontId="11" fillId="0" borderId="11" xfId="0" applyFont="1" applyBorder="1" applyAlignment="1">
      <alignment/>
    </xf>
    <xf numFmtId="172" fontId="6" fillId="33" borderId="10" xfId="42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 wrapText="1"/>
    </xf>
    <xf numFmtId="174" fontId="6" fillId="33" borderId="10" xfId="50" applyFont="1" applyFill="1" applyBorder="1" applyAlignment="1" applyProtection="1">
      <alignment horizontal="right" vertical="center"/>
      <protection/>
    </xf>
    <xf numFmtId="174" fontId="6" fillId="33" borderId="10" xfId="5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>
      <alignment vertical="center" wrapText="1"/>
    </xf>
    <xf numFmtId="0" fontId="6" fillId="0" borderId="10" xfId="64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72" fontId="4" fillId="0" borderId="10" xfId="42" applyFont="1" applyFill="1" applyBorder="1" applyAlignment="1" applyProtection="1">
      <alignment horizontal="right" vertical="center" wrapText="1"/>
      <protection/>
    </xf>
    <xf numFmtId="0" fontId="6" fillId="0" borderId="10" xfId="64" applyFont="1" applyBorder="1" applyAlignment="1">
      <alignment horizontal="right" vertical="center"/>
      <protection/>
    </xf>
    <xf numFmtId="0" fontId="6" fillId="33" borderId="10" xfId="0" applyFont="1" applyFill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172" fontId="6" fillId="0" borderId="10" xfId="42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>
      <alignment horizontal="left" wrapText="1"/>
    </xf>
    <xf numFmtId="17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2" fontId="6" fillId="0" borderId="10" xfId="42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left"/>
    </xf>
    <xf numFmtId="17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8" fontId="8" fillId="33" borderId="10" xfId="42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8" fontId="4" fillId="33" borderId="10" xfId="42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174" fontId="6" fillId="33" borderId="10" xfId="50" applyFont="1" applyFill="1" applyBorder="1" applyAlignment="1" applyProtection="1">
      <alignment horizontal="center" vertical="center"/>
      <protection/>
    </xf>
    <xf numFmtId="0" fontId="6" fillId="33" borderId="10" xfId="64" applyFont="1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172" fontId="6" fillId="33" borderId="10" xfId="42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78" fontId="4" fillId="33" borderId="10" xfId="42" applyNumberFormat="1" applyFont="1" applyFill="1" applyBorder="1" applyAlignment="1" applyProtection="1">
      <alignment horizontal="center" vertical="center"/>
      <protection/>
    </xf>
    <xf numFmtId="174" fontId="4" fillId="33" borderId="10" xfId="5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right" vertical="center"/>
    </xf>
    <xf numFmtId="172" fontId="5" fillId="33" borderId="10" xfId="42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 wrapText="1"/>
    </xf>
    <xf numFmtId="174" fontId="5" fillId="33" borderId="10" xfId="50" applyFont="1" applyFill="1" applyBorder="1" applyAlignment="1" applyProtection="1">
      <alignment horizontal="right" vertical="center"/>
      <protection/>
    </xf>
    <xf numFmtId="174" fontId="5" fillId="33" borderId="10" xfId="50" applyFont="1" applyFill="1" applyBorder="1" applyAlignment="1" applyProtection="1">
      <alignment vertical="center"/>
      <protection/>
    </xf>
    <xf numFmtId="0" fontId="4" fillId="33" borderId="10" xfId="64" applyFont="1" applyFill="1" applyBorder="1" applyAlignment="1">
      <alignment horizontal="right" wrapText="1"/>
      <protection/>
    </xf>
    <xf numFmtId="174" fontId="5" fillId="33" borderId="10" xfId="50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>
      <alignment/>
    </xf>
    <xf numFmtId="174" fontId="7" fillId="0" borderId="0" xfId="64" applyNumberFormat="1" applyFont="1" applyBorder="1">
      <alignment/>
      <protection/>
    </xf>
    <xf numFmtId="2" fontId="6" fillId="33" borderId="0" xfId="64" applyNumberFormat="1" applyFont="1" applyFill="1" applyBorder="1">
      <alignment/>
      <protection/>
    </xf>
    <xf numFmtId="0" fontId="8" fillId="33" borderId="0" xfId="64" applyFont="1" applyFill="1" applyBorder="1" applyAlignment="1">
      <alignment horizontal="right" wrapText="1"/>
      <protection/>
    </xf>
    <xf numFmtId="174" fontId="6" fillId="33" borderId="0" xfId="50" applyFont="1" applyFill="1" applyBorder="1" applyAlignment="1" applyProtection="1">
      <alignment/>
      <protection/>
    </xf>
    <xf numFmtId="174" fontId="6" fillId="33" borderId="0" xfId="50" applyFont="1" applyFill="1" applyBorder="1" applyAlignment="1" applyProtection="1">
      <alignment horizontal="right"/>
      <protection/>
    </xf>
    <xf numFmtId="172" fontId="4" fillId="0" borderId="0" xfId="42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64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4" xfId="49"/>
    <cellStyle name="Comma_ABC Biotech Bldg.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_ABC Biotech Bldg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0"/>
  <sheetViews>
    <sheetView tabSelected="1" view="pageBreakPreview" zoomScale="70" zoomScaleSheetLayoutView="70" zoomScalePageLayoutView="0" workbookViewId="0" topLeftCell="A1">
      <selection activeCell="A9" sqref="A9:P9"/>
    </sheetView>
  </sheetViews>
  <sheetFormatPr defaultColWidth="9.140625" defaultRowHeight="15"/>
  <cols>
    <col min="1" max="1" width="8.7109375" style="1" customWidth="1"/>
    <col min="2" max="2" width="33.8515625" style="1" customWidth="1"/>
    <col min="3" max="3" width="9.140625" style="1" hidden="1" customWidth="1"/>
    <col min="4" max="4" width="10.00390625" style="1" customWidth="1"/>
    <col min="5" max="5" width="8.00390625" style="1" customWidth="1"/>
    <col min="6" max="6" width="9.140625" style="1" hidden="1" customWidth="1"/>
    <col min="7" max="7" width="13.421875" style="1" customWidth="1"/>
    <col min="8" max="8" width="17.140625" style="1" customWidth="1"/>
    <col min="9" max="9" width="15.140625" style="1" customWidth="1"/>
    <col min="10" max="10" width="13.00390625" style="1" customWidth="1"/>
    <col min="11" max="11" width="14.140625" style="1" customWidth="1"/>
    <col min="12" max="12" width="14.57421875" style="1" customWidth="1"/>
    <col min="13" max="13" width="18.00390625" style="1" customWidth="1"/>
    <col min="14" max="14" width="14.7109375" style="1" customWidth="1"/>
    <col min="15" max="15" width="15.7109375" style="1" customWidth="1"/>
    <col min="16" max="16" width="15.421875" style="1" customWidth="1"/>
    <col min="17" max="17" width="12.7109375" style="1" customWidth="1"/>
    <col min="18" max="16384" width="9.140625" style="1" customWidth="1"/>
  </cols>
  <sheetData>
    <row r="8" spans="1:23" ht="15.7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2"/>
      <c r="R8" s="2"/>
      <c r="S8" s="2"/>
      <c r="T8" s="2"/>
      <c r="U8" s="2"/>
      <c r="V8" s="2"/>
      <c r="W8" s="2"/>
    </row>
    <row r="9" spans="1:23" ht="12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3"/>
      <c r="R9" s="3"/>
      <c r="S9" s="3"/>
      <c r="T9" s="3"/>
      <c r="U9" s="3"/>
      <c r="V9" s="3"/>
      <c r="W9" s="3"/>
    </row>
    <row r="11" spans="1:17" ht="15.75">
      <c r="A11" s="4" t="s">
        <v>0</v>
      </c>
      <c r="B11" s="4"/>
      <c r="C11" s="5"/>
      <c r="D11" s="6" t="str">
        <f>'detail- Option 1'!D9</f>
        <v>: REPAIR OF ROOF LEAKS &amp; INSTALLATION OF ROOF GUTTERS AT ADMIN BLDG.</v>
      </c>
      <c r="E11" s="7"/>
      <c r="F11" s="7"/>
      <c r="G11" s="7"/>
      <c r="H11" s="7"/>
      <c r="I11" s="7"/>
      <c r="J11" s="8"/>
      <c r="K11" s="8"/>
      <c r="L11" s="8"/>
      <c r="M11" s="8"/>
      <c r="N11" s="8"/>
      <c r="O11" s="8"/>
      <c r="P11" s="8"/>
      <c r="Q11" s="9"/>
    </row>
    <row r="12" spans="1:17" ht="15.75">
      <c r="A12" s="4" t="s">
        <v>1</v>
      </c>
      <c r="B12" s="4"/>
      <c r="C12" s="5"/>
      <c r="D12" s="6" t="str">
        <f>'detail- Option 1'!D10</f>
        <v>: UP Mindanao Campus, Mintal, Davao City</v>
      </c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9"/>
    </row>
    <row r="13" spans="1:17" ht="15.75">
      <c r="A13" s="4" t="s">
        <v>2</v>
      </c>
      <c r="B13" s="4"/>
      <c r="C13" s="5"/>
      <c r="D13" s="6" t="str">
        <f>'detail- Option 1'!D11</f>
        <v>: UP Mindanao</v>
      </c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9"/>
    </row>
    <row r="14" spans="1:17" ht="15.75">
      <c r="A14" s="4" t="s">
        <v>3</v>
      </c>
      <c r="B14" s="4"/>
      <c r="C14" s="5"/>
      <c r="D14" s="10" t="str">
        <f>'detail- Option 1'!D12</f>
        <v>: </v>
      </c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9"/>
    </row>
    <row r="15" spans="1:17" ht="15.75">
      <c r="A15" s="4" t="s">
        <v>4</v>
      </c>
      <c r="B15" s="4"/>
      <c r="C15" s="5"/>
      <c r="D15" s="10" t="str">
        <f>'detail- Option 1'!D13</f>
        <v>: 90 C.D.</v>
      </c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9"/>
    </row>
    <row r="16" spans="1:17" ht="15">
      <c r="A16" s="11"/>
      <c r="B16" s="11"/>
      <c r="C16" s="12"/>
      <c r="D16" s="1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ht="18">
      <c r="A17" s="151" t="s">
        <v>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9"/>
    </row>
    <row r="18" spans="1:17" ht="15">
      <c r="A18" s="11"/>
      <c r="B18" s="11"/>
      <c r="C18" s="14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6.5" customHeight="1">
      <c r="A19" s="152" t="s">
        <v>6</v>
      </c>
      <c r="B19" s="145" t="s">
        <v>7</v>
      </c>
      <c r="C19" s="17"/>
      <c r="D19" s="145" t="s">
        <v>8</v>
      </c>
      <c r="E19" s="145" t="s">
        <v>9</v>
      </c>
      <c r="F19" s="144" t="s">
        <v>10</v>
      </c>
      <c r="G19" s="144"/>
      <c r="H19" s="144"/>
      <c r="I19" s="144"/>
      <c r="J19" s="144" t="s">
        <v>11</v>
      </c>
      <c r="K19" s="144"/>
      <c r="L19" s="144"/>
      <c r="M19" s="144"/>
      <c r="N19" s="144"/>
      <c r="O19" s="145" t="s">
        <v>12</v>
      </c>
      <c r="P19" s="146" t="s">
        <v>13</v>
      </c>
      <c r="Q19"/>
    </row>
    <row r="20" spans="1:17" ht="48.75" customHeight="1">
      <c r="A20" s="152"/>
      <c r="B20" s="145"/>
      <c r="C20" s="17"/>
      <c r="D20" s="145"/>
      <c r="E20" s="145"/>
      <c r="F20" s="147" t="s">
        <v>14</v>
      </c>
      <c r="G20" s="19" t="s">
        <v>15</v>
      </c>
      <c r="H20" s="19" t="s">
        <v>16</v>
      </c>
      <c r="I20" s="17" t="s">
        <v>17</v>
      </c>
      <c r="J20" s="148" t="s">
        <v>18</v>
      </c>
      <c r="K20" s="148"/>
      <c r="L20" s="17" t="s">
        <v>19</v>
      </c>
      <c r="M20" s="18" t="s">
        <v>20</v>
      </c>
      <c r="N20" s="18" t="s">
        <v>21</v>
      </c>
      <c r="O20" s="145"/>
      <c r="P20" s="146"/>
      <c r="Q20"/>
    </row>
    <row r="21" spans="1:17" ht="31.5">
      <c r="A21" s="16" t="s">
        <v>22</v>
      </c>
      <c r="B21" s="17" t="s">
        <v>23</v>
      </c>
      <c r="C21" s="17"/>
      <c r="D21" s="17" t="s">
        <v>24</v>
      </c>
      <c r="E21" s="17" t="s">
        <v>25</v>
      </c>
      <c r="F21" s="147"/>
      <c r="G21" s="19" t="s">
        <v>26</v>
      </c>
      <c r="H21" s="19" t="s">
        <v>27</v>
      </c>
      <c r="I21" s="17" t="s">
        <v>28</v>
      </c>
      <c r="J21" s="17" t="s">
        <v>98</v>
      </c>
      <c r="K21" s="21" t="s">
        <v>100</v>
      </c>
      <c r="L21" s="17" t="s">
        <v>29</v>
      </c>
      <c r="M21" s="18" t="s">
        <v>30</v>
      </c>
      <c r="N21" s="18" t="s">
        <v>31</v>
      </c>
      <c r="O21" s="17" t="s">
        <v>32</v>
      </c>
      <c r="P21" s="18" t="s">
        <v>33</v>
      </c>
      <c r="Q21"/>
    </row>
    <row r="22" spans="1:17" ht="15.75">
      <c r="A22" s="16"/>
      <c r="B22" s="17"/>
      <c r="C22" s="17"/>
      <c r="D22" s="17"/>
      <c r="E22" s="17"/>
      <c r="F22" s="19"/>
      <c r="G22" s="22"/>
      <c r="H22" s="22" t="s">
        <v>34</v>
      </c>
      <c r="I22" s="20" t="s">
        <v>35</v>
      </c>
      <c r="J22" s="20" t="s">
        <v>99</v>
      </c>
      <c r="K22" s="20" t="s">
        <v>99</v>
      </c>
      <c r="L22" s="20" t="s">
        <v>36</v>
      </c>
      <c r="M22" s="20" t="s">
        <v>37</v>
      </c>
      <c r="N22" s="23" t="s">
        <v>38</v>
      </c>
      <c r="O22" s="20" t="s">
        <v>39</v>
      </c>
      <c r="P22" s="23" t="s">
        <v>40</v>
      </c>
      <c r="Q22"/>
    </row>
    <row r="23" spans="1:17" ht="15">
      <c r="A23" s="24"/>
      <c r="B23" s="25"/>
      <c r="C23" s="25"/>
      <c r="D23" s="25"/>
      <c r="E23" s="25"/>
      <c r="F23" s="26"/>
      <c r="G23" s="27"/>
      <c r="H23" s="27"/>
      <c r="I23" s="28"/>
      <c r="J23" s="28"/>
      <c r="K23" s="28"/>
      <c r="L23" s="28"/>
      <c r="M23" s="28"/>
      <c r="N23" s="29"/>
      <c r="O23" s="28"/>
      <c r="P23" s="29"/>
      <c r="Q23"/>
    </row>
    <row r="24" spans="1:17" ht="15.75">
      <c r="A24" s="30">
        <v>1</v>
      </c>
      <c r="B24" s="31" t="str">
        <f>'detail- Option 1'!B20</f>
        <v>General Requirements</v>
      </c>
      <c r="C24" s="32"/>
      <c r="D24" s="33">
        <f>'detail- Option 1'!D20</f>
        <v>1</v>
      </c>
      <c r="E24" s="32" t="str">
        <f>'detail- Option 1'!E20</f>
        <v>lot</v>
      </c>
      <c r="F24" s="34">
        <f>G24/D24</f>
        <v>0</v>
      </c>
      <c r="G24" s="34">
        <f>'detail- Option 1'!G20</f>
        <v>0</v>
      </c>
      <c r="H24" s="34">
        <f>'detail- Option 1'!H20</f>
        <v>0</v>
      </c>
      <c r="I24" s="34">
        <f>H24+G24</f>
        <v>0</v>
      </c>
      <c r="J24" s="34"/>
      <c r="K24" s="34"/>
      <c r="L24" s="34">
        <f>K24+J24</f>
        <v>0</v>
      </c>
      <c r="M24" s="35">
        <f>(I24+L24)*0.12</f>
        <v>0</v>
      </c>
      <c r="N24" s="34">
        <f>M24+L24</f>
        <v>0</v>
      </c>
      <c r="O24" s="34">
        <f>N24+I24</f>
        <v>0</v>
      </c>
      <c r="P24" s="35">
        <f>O24/D24</f>
        <v>0</v>
      </c>
      <c r="Q24" s="36"/>
    </row>
    <row r="25" spans="1:17" ht="15.75">
      <c r="A25" s="37">
        <v>2</v>
      </c>
      <c r="B25" s="38" t="str">
        <f>'detail- Option 1'!B25</f>
        <v>Gutters &amp; Frames</v>
      </c>
      <c r="C25" s="39"/>
      <c r="D25" s="40">
        <f>'detail- Option 1'!D25</f>
        <v>134</v>
      </c>
      <c r="E25" s="41" t="str">
        <f>'detail- Option 1'!E25</f>
        <v>sq.m.</v>
      </c>
      <c r="F25" s="34">
        <f>G25/D25</f>
        <v>0</v>
      </c>
      <c r="G25" s="34">
        <f>'detail- Option 1'!G25</f>
        <v>0</v>
      </c>
      <c r="H25" s="34">
        <f>'detail- Option 1'!H25</f>
        <v>0</v>
      </c>
      <c r="I25" s="34">
        <f>H25+G25</f>
        <v>0</v>
      </c>
      <c r="J25" s="34"/>
      <c r="K25" s="34"/>
      <c r="L25" s="34">
        <f>K25+J25</f>
        <v>0</v>
      </c>
      <c r="M25" s="35">
        <f>(I25+L25)*0.12</f>
        <v>0</v>
      </c>
      <c r="N25" s="34">
        <f>M25+L25</f>
        <v>0</v>
      </c>
      <c r="O25" s="34">
        <f>N25+I25</f>
        <v>0</v>
      </c>
      <c r="P25" s="35">
        <f>O25/D25</f>
        <v>0</v>
      </c>
      <c r="Q25" s="36"/>
    </row>
    <row r="26" spans="1:17" ht="15.75">
      <c r="A26" s="30">
        <v>4</v>
      </c>
      <c r="B26" s="31" t="str">
        <f>'detail- Option 1'!B30</f>
        <v>Drains &amp; Downspouts</v>
      </c>
      <c r="C26" s="32"/>
      <c r="D26" s="42">
        <f>'detail- Option 1'!D30</f>
        <v>1</v>
      </c>
      <c r="E26" s="43" t="str">
        <f>'detail- Option 1'!E30</f>
        <v>lot</v>
      </c>
      <c r="F26" s="34">
        <f>G26/D26</f>
        <v>0</v>
      </c>
      <c r="G26" s="34">
        <f>'detail- Option 1'!G30</f>
        <v>0</v>
      </c>
      <c r="H26" s="34">
        <f>'detail- Option 1'!H30</f>
        <v>0</v>
      </c>
      <c r="I26" s="34">
        <f>H26+G26</f>
        <v>0</v>
      </c>
      <c r="J26" s="34"/>
      <c r="K26" s="34"/>
      <c r="L26" s="34">
        <f>K26+J26</f>
        <v>0</v>
      </c>
      <c r="M26" s="35">
        <f>(I26+L26)*0.12</f>
        <v>0</v>
      </c>
      <c r="N26" s="34">
        <f>M26+L26</f>
        <v>0</v>
      </c>
      <c r="O26" s="34">
        <f>N26+I26</f>
        <v>0</v>
      </c>
      <c r="P26" s="35">
        <f>O26/D26</f>
        <v>0</v>
      </c>
      <c r="Q26"/>
    </row>
    <row r="27" spans="1:17" ht="15.75">
      <c r="A27" s="30">
        <v>5</v>
      </c>
      <c r="B27" s="31" t="str">
        <f>'detail- Option 1'!B40:C40</f>
        <v>Repair of Roof Leaks </v>
      </c>
      <c r="C27" s="32"/>
      <c r="D27" s="42">
        <f>'detail- Option 1'!D40</f>
        <v>475</v>
      </c>
      <c r="E27" s="43" t="str">
        <f>'detail- Option 1'!E40</f>
        <v>sq.m.</v>
      </c>
      <c r="F27" s="34"/>
      <c r="G27" s="34">
        <f>'detail- Option 1'!G40</f>
        <v>0</v>
      </c>
      <c r="H27" s="34">
        <f>'detail- Option 1'!H40</f>
        <v>0</v>
      </c>
      <c r="I27" s="34">
        <f>'detail- Option 1'!I40</f>
        <v>0</v>
      </c>
      <c r="J27" s="34"/>
      <c r="K27" s="35"/>
      <c r="L27" s="34">
        <f>K27+J27</f>
        <v>0</v>
      </c>
      <c r="M27" s="35">
        <f>(I27+L27)*0.12</f>
        <v>0</v>
      </c>
      <c r="N27" s="34">
        <f>M27+L27</f>
        <v>0</v>
      </c>
      <c r="O27" s="34">
        <f>N27+I27</f>
        <v>0</v>
      </c>
      <c r="P27" s="35">
        <f>O27/D27</f>
        <v>0</v>
      </c>
      <c r="Q27"/>
    </row>
    <row r="28" spans="1:17" ht="15.75">
      <c r="A28" s="30"/>
      <c r="B28" s="31"/>
      <c r="C28" s="32"/>
      <c r="D28" s="42"/>
      <c r="E28" s="43"/>
      <c r="F28" s="34"/>
      <c r="G28" s="34"/>
      <c r="H28" s="34"/>
      <c r="I28" s="34"/>
      <c r="J28" s="34"/>
      <c r="K28" s="35"/>
      <c r="L28" s="34"/>
      <c r="M28" s="35"/>
      <c r="N28" s="34"/>
      <c r="O28" s="34"/>
      <c r="P28" s="35"/>
      <c r="Q28"/>
    </row>
    <row r="29" spans="1:17" ht="15.75">
      <c r="A29" s="44"/>
      <c r="B29" s="45" t="s">
        <v>41</v>
      </c>
      <c r="C29" s="46" t="s">
        <v>42</v>
      </c>
      <c r="D29" s="47"/>
      <c r="E29" s="47"/>
      <c r="F29" s="48"/>
      <c r="G29" s="49">
        <f aca="true" t="shared" si="0" ref="G29:O29">SUM(G24:G27)</f>
        <v>0</v>
      </c>
      <c r="H29" s="49">
        <f t="shared" si="0"/>
        <v>0</v>
      </c>
      <c r="I29" s="49">
        <f t="shared" si="0"/>
        <v>0</v>
      </c>
      <c r="J29" s="49">
        <f t="shared" si="0"/>
        <v>0</v>
      </c>
      <c r="K29" s="49">
        <f t="shared" si="0"/>
        <v>0</v>
      </c>
      <c r="L29" s="49">
        <f t="shared" si="0"/>
        <v>0</v>
      </c>
      <c r="M29" s="49">
        <f t="shared" si="0"/>
        <v>0</v>
      </c>
      <c r="N29" s="49">
        <f t="shared" si="0"/>
        <v>0</v>
      </c>
      <c r="O29" s="49">
        <f t="shared" si="0"/>
        <v>0</v>
      </c>
      <c r="P29" s="50"/>
      <c r="Q29" s="51"/>
    </row>
    <row r="30" spans="1:17" ht="15">
      <c r="A30" s="52"/>
      <c r="B30" s="52"/>
      <c r="C30" s="53"/>
      <c r="D30" s="54"/>
      <c r="E30" s="54"/>
      <c r="F30" s="55"/>
      <c r="G30" s="55"/>
      <c r="H30" s="55"/>
      <c r="I30" s="56"/>
      <c r="J30" s="56"/>
      <c r="K30" s="56"/>
      <c r="L30" s="56"/>
      <c r="M30" s="56"/>
      <c r="N30" s="56"/>
      <c r="O30" s="57"/>
      <c r="P30" s="58"/>
      <c r="Q30" s="59"/>
    </row>
    <row r="31" spans="1:17" ht="15">
      <c r="A31" s="52"/>
      <c r="B31" s="52"/>
      <c r="C31" s="53"/>
      <c r="D31" s="54"/>
      <c r="E31" s="54"/>
      <c r="F31" s="55"/>
      <c r="G31" s="55"/>
      <c r="H31" s="55"/>
      <c r="I31" s="56"/>
      <c r="J31" s="56"/>
      <c r="K31" s="56"/>
      <c r="L31" s="56"/>
      <c r="M31" s="56"/>
      <c r="N31" s="56"/>
      <c r="O31" s="57"/>
      <c r="P31" s="58"/>
      <c r="Q31" s="59"/>
    </row>
    <row r="32" spans="1:17" ht="15">
      <c r="A32" s="52"/>
      <c r="B32" s="52"/>
      <c r="C32" s="53"/>
      <c r="D32" s="54"/>
      <c r="E32" s="54"/>
      <c r="F32" s="55"/>
      <c r="G32" s="55"/>
      <c r="H32" s="55"/>
      <c r="I32" s="56"/>
      <c r="J32" s="56"/>
      <c r="K32" s="56"/>
      <c r="L32" s="56"/>
      <c r="M32" s="56"/>
      <c r="N32" s="56"/>
      <c r="O32" s="57"/>
      <c r="P32" s="58"/>
      <c r="Q32" s="59"/>
    </row>
    <row r="33" spans="1:17" ht="15">
      <c r="A33" s="52"/>
      <c r="B33" s="52"/>
      <c r="C33" s="53"/>
      <c r="D33" s="54"/>
      <c r="E33" s="54"/>
      <c r="F33" s="55"/>
      <c r="G33" s="55"/>
      <c r="H33" s="55"/>
      <c r="I33" s="56"/>
      <c r="J33" s="56"/>
      <c r="K33" s="56"/>
      <c r="L33" s="56"/>
      <c r="M33" s="56"/>
      <c r="N33" s="56"/>
      <c r="O33" s="57"/>
      <c r="P33" s="58"/>
      <c r="Q33" s="59"/>
    </row>
    <row r="34" spans="2:17" ht="18.75">
      <c r="B34" s="60"/>
      <c r="C34" s="61"/>
      <c r="D34" s="62"/>
      <c r="F34" s="63"/>
      <c r="G34" s="60"/>
      <c r="H34" s="63"/>
      <c r="I34" s="61"/>
      <c r="J34" s="61"/>
      <c r="K34" s="63"/>
      <c r="M34" s="56"/>
      <c r="O34" s="57"/>
      <c r="P34" s="58"/>
      <c r="Q34" s="59"/>
    </row>
    <row r="35" spans="1:17" ht="15.75">
      <c r="A35" s="64" t="s">
        <v>43</v>
      </c>
      <c r="B35" s="64"/>
      <c r="C35" s="65"/>
      <c r="D35" s="66"/>
      <c r="E35" s="64"/>
      <c r="F35" s="67"/>
      <c r="H35" s="7"/>
      <c r="I35" s="64"/>
      <c r="J35" s="65"/>
      <c r="K35" s="67"/>
      <c r="L35" s="7"/>
      <c r="M35" s="68"/>
      <c r="N35" s="64"/>
      <c r="O35" s="57"/>
      <c r="P35" s="58"/>
      <c r="Q35" s="59"/>
    </row>
    <row r="36" spans="1:17" ht="15.75">
      <c r="A36" s="64"/>
      <c r="B36" s="64"/>
      <c r="C36" s="65"/>
      <c r="D36" s="66"/>
      <c r="E36" s="64"/>
      <c r="F36" s="67"/>
      <c r="H36" s="7"/>
      <c r="I36" s="64"/>
      <c r="J36" s="65"/>
      <c r="K36" s="67"/>
      <c r="L36" s="7"/>
      <c r="M36" s="68"/>
      <c r="N36" s="64"/>
      <c r="O36" s="57"/>
      <c r="P36" s="58"/>
      <c r="Q36" s="59"/>
    </row>
    <row r="37" spans="1:17" ht="15.75">
      <c r="A37" s="64"/>
      <c r="B37" s="64"/>
      <c r="C37" s="65"/>
      <c r="D37" s="66"/>
      <c r="E37" s="64"/>
      <c r="F37" s="66"/>
      <c r="H37" s="7"/>
      <c r="I37" s="67"/>
      <c r="J37" s="65"/>
      <c r="K37" s="67"/>
      <c r="L37" s="7"/>
      <c r="M37" s="7"/>
      <c r="N37" s="64"/>
      <c r="O37" s="8"/>
      <c r="P37" s="8"/>
      <c r="Q37" s="9"/>
    </row>
    <row r="38" spans="1:17" ht="15.75">
      <c r="A38" s="69"/>
      <c r="B38" s="64"/>
      <c r="C38" s="65"/>
      <c r="D38" s="66"/>
      <c r="E38" s="69"/>
      <c r="F38" s="66"/>
      <c r="H38" s="7"/>
      <c r="I38" s="70"/>
      <c r="J38" s="65"/>
      <c r="K38" s="70"/>
      <c r="L38" s="7"/>
      <c r="M38" s="7"/>
      <c r="N38" s="69"/>
      <c r="O38" s="8"/>
      <c r="P38" s="8"/>
      <c r="Q38" s="9"/>
    </row>
    <row r="39" spans="1:17" ht="15.75">
      <c r="A39" s="69" t="s">
        <v>103</v>
      </c>
      <c r="B39" s="64"/>
      <c r="C39" s="65"/>
      <c r="D39" s="66"/>
      <c r="E39" s="69"/>
      <c r="F39" s="66"/>
      <c r="H39" s="71"/>
      <c r="I39" s="69"/>
      <c r="J39" s="65"/>
      <c r="K39" s="70"/>
      <c r="L39" s="7"/>
      <c r="M39" s="7"/>
      <c r="N39" s="69"/>
      <c r="O39" s="72"/>
      <c r="P39" s="73"/>
      <c r="Q39" s="9"/>
    </row>
    <row r="40" spans="1:17" ht="15.75">
      <c r="A40" s="74" t="s">
        <v>102</v>
      </c>
      <c r="B40" s="64"/>
      <c r="C40" s="65"/>
      <c r="D40" s="66"/>
      <c r="E40" s="74"/>
      <c r="F40" s="66"/>
      <c r="H40" s="7"/>
      <c r="I40" s="74"/>
      <c r="J40" s="65"/>
      <c r="K40" s="70"/>
      <c r="L40" s="7"/>
      <c r="M40" s="7"/>
      <c r="N40" s="74"/>
      <c r="O40" s="8"/>
      <c r="P40" s="8"/>
      <c r="Q40" s="9"/>
    </row>
  </sheetData>
  <sheetProtection selectLockedCells="1" selectUnlockedCells="1"/>
  <mergeCells count="13">
    <mergeCell ref="A8:P8"/>
    <mergeCell ref="A9:P9"/>
    <mergeCell ref="A17:P17"/>
    <mergeCell ref="A19:A20"/>
    <mergeCell ref="B19:B20"/>
    <mergeCell ref="D19:D20"/>
    <mergeCell ref="E19:E20"/>
    <mergeCell ref="F19:I19"/>
    <mergeCell ref="J19:N19"/>
    <mergeCell ref="O19:O20"/>
    <mergeCell ref="P19:P20"/>
    <mergeCell ref="F20:F21"/>
    <mergeCell ref="J20:K20"/>
  </mergeCells>
  <printOptions horizontalCentered="1"/>
  <pageMargins left="0.5" right="0.5" top="0.5" bottom="0.5" header="0.5118055555555555" footer="0.5118055555555555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53"/>
  <sheetViews>
    <sheetView view="pageBreakPreview" zoomScale="82" zoomScaleSheetLayoutView="82" zoomScalePageLayoutView="0" workbookViewId="0" topLeftCell="A1">
      <pane xSplit="5" ySplit="18" topLeftCell="F46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7" sqref="A7:P7"/>
    </sheetView>
  </sheetViews>
  <sheetFormatPr defaultColWidth="9.140625" defaultRowHeight="15"/>
  <cols>
    <col min="1" max="1" width="8.7109375" style="1" customWidth="1"/>
    <col min="2" max="2" width="7.140625" style="1" customWidth="1"/>
    <col min="3" max="3" width="58.140625" style="1" customWidth="1"/>
    <col min="4" max="4" width="10.00390625" style="1" customWidth="1"/>
    <col min="5" max="5" width="8.57421875" style="1" customWidth="1"/>
    <col min="6" max="6" width="14.7109375" style="1" customWidth="1"/>
    <col min="7" max="7" width="15.57421875" style="1" customWidth="1"/>
    <col min="8" max="8" width="14.57421875" style="1" customWidth="1"/>
    <col min="9" max="9" width="17.140625" style="1" customWidth="1"/>
    <col min="10" max="10" width="14.8515625" style="1" customWidth="1"/>
    <col min="11" max="11" width="15.28125" style="1" customWidth="1"/>
    <col min="12" max="12" width="22.7109375" style="1" customWidth="1"/>
    <col min="13" max="13" width="20.28125" style="1" customWidth="1"/>
    <col min="14" max="14" width="20.00390625" style="1" customWidth="1"/>
    <col min="15" max="16" width="13.8515625" style="1" customWidth="1"/>
    <col min="17" max="17" width="13.421875" style="1" customWidth="1"/>
    <col min="18" max="16384" width="9.140625" style="1" customWidth="1"/>
  </cols>
  <sheetData>
    <row r="6" spans="1:23" ht="15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2"/>
      <c r="R6" s="2"/>
      <c r="S6" s="2"/>
      <c r="T6" s="2"/>
      <c r="U6" s="2"/>
      <c r="V6" s="2"/>
      <c r="W6" s="2"/>
    </row>
    <row r="7" spans="1:23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3"/>
      <c r="R7" s="3"/>
      <c r="S7" s="3"/>
      <c r="T7" s="3"/>
      <c r="U7" s="3"/>
      <c r="V7" s="3"/>
      <c r="W7" s="3"/>
    </row>
    <row r="9" spans="1:17" ht="15.75">
      <c r="A9" s="4" t="s">
        <v>0</v>
      </c>
      <c r="B9" s="4"/>
      <c r="C9" s="5"/>
      <c r="D9" s="6" t="s">
        <v>93</v>
      </c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9"/>
    </row>
    <row r="10" spans="1:17" ht="15.75">
      <c r="A10" s="4" t="s">
        <v>1</v>
      </c>
      <c r="B10" s="4"/>
      <c r="C10" s="5"/>
      <c r="D10" s="6" t="s">
        <v>44</v>
      </c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9"/>
    </row>
    <row r="11" spans="1:17" ht="15.75">
      <c r="A11" s="4" t="s">
        <v>2</v>
      </c>
      <c r="B11" s="4"/>
      <c r="C11" s="5"/>
      <c r="D11" s="6" t="s">
        <v>45</v>
      </c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9"/>
    </row>
    <row r="12" spans="1:17" ht="15.75">
      <c r="A12" s="4" t="s">
        <v>3</v>
      </c>
      <c r="B12" s="4"/>
      <c r="C12" s="5"/>
      <c r="D12" s="10" t="s">
        <v>97</v>
      </c>
      <c r="E12" s="7"/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9"/>
    </row>
    <row r="13" spans="1:17" ht="15.75">
      <c r="A13" s="4" t="s">
        <v>4</v>
      </c>
      <c r="B13" s="4"/>
      <c r="C13" s="5"/>
      <c r="D13" s="10" t="s">
        <v>46</v>
      </c>
      <c r="E13" s="7"/>
      <c r="F13" s="7"/>
      <c r="G13" s="7"/>
      <c r="H13" s="7"/>
      <c r="I13" s="8"/>
      <c r="J13" s="8"/>
      <c r="K13" s="8"/>
      <c r="L13" s="8"/>
      <c r="M13" s="8"/>
      <c r="N13" s="8"/>
      <c r="O13" s="8"/>
      <c r="P13" s="8"/>
      <c r="Q13" s="9"/>
    </row>
    <row r="14" spans="1:17" ht="15">
      <c r="A14" s="11"/>
      <c r="B14" s="11"/>
      <c r="C14" s="14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</row>
    <row r="15" spans="1:17" ht="17.25" customHeight="1">
      <c r="A15" s="153" t="s">
        <v>47</v>
      </c>
      <c r="B15" s="154" t="s">
        <v>7</v>
      </c>
      <c r="C15" s="154"/>
      <c r="D15" s="155" t="s">
        <v>8</v>
      </c>
      <c r="E15" s="155" t="s">
        <v>48</v>
      </c>
      <c r="F15" s="156" t="s">
        <v>49</v>
      </c>
      <c r="G15" s="156" t="s">
        <v>15</v>
      </c>
      <c r="H15" s="156" t="s">
        <v>50</v>
      </c>
      <c r="I15" s="155" t="s">
        <v>51</v>
      </c>
      <c r="J15" s="155" t="s">
        <v>18</v>
      </c>
      <c r="K15" s="155"/>
      <c r="L15" s="155" t="s">
        <v>96</v>
      </c>
      <c r="M15" s="157" t="s">
        <v>20</v>
      </c>
      <c r="N15" s="157" t="s">
        <v>52</v>
      </c>
      <c r="O15" s="155" t="s">
        <v>41</v>
      </c>
      <c r="P15" s="157" t="s">
        <v>53</v>
      </c>
      <c r="Q15"/>
    </row>
    <row r="16" spans="1:17" ht="15">
      <c r="A16" s="153"/>
      <c r="B16" s="154"/>
      <c r="C16" s="154"/>
      <c r="D16" s="155"/>
      <c r="E16" s="155"/>
      <c r="F16" s="156"/>
      <c r="G16" s="156"/>
      <c r="H16" s="156"/>
      <c r="I16" s="155"/>
      <c r="J16" s="25" t="s">
        <v>94</v>
      </c>
      <c r="K16" s="76" t="s">
        <v>95</v>
      </c>
      <c r="L16" s="155"/>
      <c r="M16" s="157"/>
      <c r="N16" s="157"/>
      <c r="O16" s="155"/>
      <c r="P16" s="157"/>
      <c r="Q16"/>
    </row>
    <row r="17" spans="1:17" ht="15.75" customHeight="1">
      <c r="A17" s="24" t="s">
        <v>22</v>
      </c>
      <c r="B17" s="155" t="s">
        <v>23</v>
      </c>
      <c r="C17" s="155"/>
      <c r="D17" s="25" t="s">
        <v>24</v>
      </c>
      <c r="E17" s="25" t="s">
        <v>25</v>
      </c>
      <c r="F17" s="26" t="s">
        <v>26</v>
      </c>
      <c r="G17" s="77" t="s">
        <v>27</v>
      </c>
      <c r="H17" s="26" t="s">
        <v>28</v>
      </c>
      <c r="I17" s="25" t="s">
        <v>54</v>
      </c>
      <c r="J17" s="25" t="s">
        <v>55</v>
      </c>
      <c r="K17" s="76" t="s">
        <v>29</v>
      </c>
      <c r="L17" s="76" t="s">
        <v>30</v>
      </c>
      <c r="M17" s="75" t="s">
        <v>31</v>
      </c>
      <c r="N17" s="75" t="s">
        <v>32</v>
      </c>
      <c r="O17" s="25" t="s">
        <v>33</v>
      </c>
      <c r="P17" s="75" t="s">
        <v>56</v>
      </c>
      <c r="Q17"/>
    </row>
    <row r="18" spans="1:17" ht="30">
      <c r="A18" s="24"/>
      <c r="B18" s="155"/>
      <c r="C18" s="155"/>
      <c r="D18" s="25"/>
      <c r="E18" s="25"/>
      <c r="F18" s="26"/>
      <c r="G18" s="26" t="s">
        <v>57</v>
      </c>
      <c r="H18" s="26" t="s">
        <v>58</v>
      </c>
      <c r="I18" s="25" t="s">
        <v>59</v>
      </c>
      <c r="J18" s="28" t="s">
        <v>60</v>
      </c>
      <c r="K18" s="78" t="s">
        <v>61</v>
      </c>
      <c r="L18" s="78" t="s">
        <v>62</v>
      </c>
      <c r="M18" s="29" t="s">
        <v>63</v>
      </c>
      <c r="N18" s="29" t="s">
        <v>64</v>
      </c>
      <c r="O18" s="28" t="s">
        <v>65</v>
      </c>
      <c r="P18" s="29" t="s">
        <v>40</v>
      </c>
      <c r="Q18"/>
    </row>
    <row r="19" spans="1:17" ht="15.75" customHeight="1">
      <c r="A19" s="24"/>
      <c r="B19" s="155"/>
      <c r="C19" s="155"/>
      <c r="D19" s="25"/>
      <c r="E19" s="25"/>
      <c r="F19" s="26"/>
      <c r="G19" s="26"/>
      <c r="H19" s="26"/>
      <c r="I19" s="25"/>
      <c r="J19" s="28"/>
      <c r="K19" s="78"/>
      <c r="L19" s="78"/>
      <c r="M19" s="29"/>
      <c r="N19" s="29"/>
      <c r="O19" s="28"/>
      <c r="P19" s="29"/>
      <c r="Q19"/>
    </row>
    <row r="20" spans="1:17" ht="18.75" customHeight="1">
      <c r="A20" s="16">
        <v>1</v>
      </c>
      <c r="B20" s="159" t="s">
        <v>66</v>
      </c>
      <c r="C20" s="159"/>
      <c r="D20" s="80">
        <v>1</v>
      </c>
      <c r="E20" s="79" t="s">
        <v>67</v>
      </c>
      <c r="F20" s="81">
        <f>G20/D20</f>
        <v>0</v>
      </c>
      <c r="G20" s="82">
        <f>SUM(G21:G23)</f>
        <v>0</v>
      </c>
      <c r="H20" s="82">
        <f>SUM(H21:H23)</f>
        <v>0</v>
      </c>
      <c r="I20" s="83">
        <f>SUM(I21:I23)</f>
        <v>0</v>
      </c>
      <c r="J20" s="84">
        <f>SUM(J21:J23)</f>
        <v>0</v>
      </c>
      <c r="K20" s="83">
        <f>I20*0.1</f>
        <v>0</v>
      </c>
      <c r="L20" s="83">
        <f>J20+K20</f>
        <v>0</v>
      </c>
      <c r="M20" s="83">
        <f>(I20+L20)*0.12</f>
        <v>0</v>
      </c>
      <c r="N20" s="83">
        <f>M20+L20</f>
        <v>0</v>
      </c>
      <c r="O20" s="83">
        <f>N20+I20</f>
        <v>0</v>
      </c>
      <c r="P20" s="83">
        <f>O20/D20</f>
        <v>0</v>
      </c>
      <c r="Q20" s="36">
        <f>SUM(O21:O23)</f>
        <v>0</v>
      </c>
    </row>
    <row r="21" spans="1:17" ht="15">
      <c r="A21" s="85"/>
      <c r="B21" s="86">
        <v>1.1</v>
      </c>
      <c r="C21" s="87" t="s">
        <v>68</v>
      </c>
      <c r="D21" s="88">
        <v>2</v>
      </c>
      <c r="E21" s="89" t="s">
        <v>69</v>
      </c>
      <c r="F21" s="90"/>
      <c r="G21" s="91">
        <f>D21*F21</f>
        <v>0</v>
      </c>
      <c r="H21" s="91"/>
      <c r="I21" s="92">
        <f>G21+H21</f>
        <v>0</v>
      </c>
      <c r="J21" s="92"/>
      <c r="K21" s="92"/>
      <c r="L21" s="92">
        <f>J21+K21</f>
        <v>0</v>
      </c>
      <c r="M21" s="92">
        <f>(I21+L21)*0.12</f>
        <v>0</v>
      </c>
      <c r="N21" s="92">
        <f>M21+L21</f>
        <v>0</v>
      </c>
      <c r="O21" s="92">
        <f>N21+I21</f>
        <v>0</v>
      </c>
      <c r="P21" s="92">
        <f>O21/D21</f>
        <v>0</v>
      </c>
      <c r="Q21"/>
    </row>
    <row r="22" spans="1:17" ht="28.5">
      <c r="A22" s="85"/>
      <c r="B22" s="86">
        <v>1.2</v>
      </c>
      <c r="C22" s="93" t="s">
        <v>70</v>
      </c>
      <c r="D22" s="88">
        <v>1</v>
      </c>
      <c r="E22" s="89" t="s">
        <v>71</v>
      </c>
      <c r="F22" s="90"/>
      <c r="G22" s="91">
        <f>D22*F22</f>
        <v>0</v>
      </c>
      <c r="H22" s="91"/>
      <c r="I22" s="92">
        <f>G22+H22</f>
        <v>0</v>
      </c>
      <c r="J22" s="92"/>
      <c r="K22" s="92"/>
      <c r="L22" s="92">
        <f>J22+K22</f>
        <v>0</v>
      </c>
      <c r="M22" s="92">
        <f>(I22+L22)*0.12</f>
        <v>0</v>
      </c>
      <c r="N22" s="92">
        <f>M22+L22</f>
        <v>0</v>
      </c>
      <c r="O22" s="92">
        <f>N22+I22</f>
        <v>0</v>
      </c>
      <c r="P22" s="92">
        <f>O22/D22</f>
        <v>0</v>
      </c>
      <c r="Q22"/>
    </row>
    <row r="23" spans="1:17" ht="15">
      <c r="A23" s="85"/>
      <c r="B23" s="86">
        <v>1.3</v>
      </c>
      <c r="C23" s="93" t="s">
        <v>72</v>
      </c>
      <c r="D23" s="88">
        <v>1</v>
      </c>
      <c r="E23" s="89" t="s">
        <v>67</v>
      </c>
      <c r="F23" s="90"/>
      <c r="G23" s="91">
        <f>D23*F23</f>
        <v>0</v>
      </c>
      <c r="H23" s="91"/>
      <c r="I23" s="92">
        <f>G23+H23</f>
        <v>0</v>
      </c>
      <c r="J23" s="92"/>
      <c r="K23" s="92"/>
      <c r="L23" s="92">
        <f>J23+K23</f>
        <v>0</v>
      </c>
      <c r="M23" s="92">
        <f>(I23+L23)*0.12</f>
        <v>0</v>
      </c>
      <c r="N23" s="92">
        <f>M23+L23</f>
        <v>0</v>
      </c>
      <c r="O23" s="92">
        <f>N23+I23</f>
        <v>0</v>
      </c>
      <c r="P23" s="92">
        <f>O23/D23</f>
        <v>0</v>
      </c>
      <c r="Q23"/>
    </row>
    <row r="24" spans="1:17" ht="15">
      <c r="A24" s="85"/>
      <c r="B24" s="94"/>
      <c r="C24" s="95"/>
      <c r="D24" s="88"/>
      <c r="E24" s="89"/>
      <c r="F24" s="96"/>
      <c r="G24" s="91"/>
      <c r="H24" s="91"/>
      <c r="I24" s="92"/>
      <c r="J24" s="47"/>
      <c r="K24" s="92"/>
      <c r="L24" s="92"/>
      <c r="M24" s="92"/>
      <c r="N24" s="92"/>
      <c r="O24" s="92"/>
      <c r="P24" s="92"/>
      <c r="Q24"/>
    </row>
    <row r="25" spans="1:17" ht="15.75">
      <c r="A25" s="16">
        <v>2</v>
      </c>
      <c r="B25" s="159" t="s">
        <v>73</v>
      </c>
      <c r="C25" s="159"/>
      <c r="D25" s="80">
        <v>134</v>
      </c>
      <c r="E25" s="79" t="s">
        <v>74</v>
      </c>
      <c r="F25" s="97">
        <f>G25/D25</f>
        <v>0</v>
      </c>
      <c r="G25" s="83">
        <f>SUM(G26:G28)</f>
        <v>0</v>
      </c>
      <c r="H25" s="83">
        <f>SUM(H26:H28)</f>
        <v>0</v>
      </c>
      <c r="I25" s="83">
        <f>SUM(I26:I28)</f>
        <v>0</v>
      </c>
      <c r="J25" s="84">
        <f>SUM(J26:J28)</f>
        <v>0</v>
      </c>
      <c r="K25" s="83">
        <f>I25*0.1</f>
        <v>0</v>
      </c>
      <c r="L25" s="83">
        <f>J25+K25</f>
        <v>0</v>
      </c>
      <c r="M25" s="83">
        <f>(I25+L25)*0.12</f>
        <v>0</v>
      </c>
      <c r="N25" s="83">
        <f>M25+L25</f>
        <v>0</v>
      </c>
      <c r="O25" s="83">
        <f>N25+I25</f>
        <v>0</v>
      </c>
      <c r="P25" s="83">
        <f>O25/D25</f>
        <v>0</v>
      </c>
      <c r="Q25" s="36">
        <f>SUM(O26:O28)</f>
        <v>0</v>
      </c>
    </row>
    <row r="26" spans="1:17" ht="15">
      <c r="A26" s="85"/>
      <c r="B26" s="98">
        <v>2.1</v>
      </c>
      <c r="C26" s="99" t="s">
        <v>75</v>
      </c>
      <c r="D26" s="100">
        <v>134</v>
      </c>
      <c r="E26" s="101" t="s">
        <v>76</v>
      </c>
      <c r="F26" s="102"/>
      <c r="G26" s="91">
        <f>D26*F26</f>
        <v>0</v>
      </c>
      <c r="H26" s="91"/>
      <c r="I26" s="91">
        <f>G26+H26</f>
        <v>0</v>
      </c>
      <c r="J26" s="92"/>
      <c r="K26" s="92"/>
      <c r="L26" s="91">
        <f>J26+K26</f>
        <v>0</v>
      </c>
      <c r="M26" s="91">
        <f>(I26+L26)*0.12</f>
        <v>0</v>
      </c>
      <c r="N26" s="91">
        <f>M26+L26</f>
        <v>0</v>
      </c>
      <c r="O26" s="91">
        <f>N26+I26</f>
        <v>0</v>
      </c>
      <c r="P26" s="91">
        <f>O26/D26</f>
        <v>0</v>
      </c>
      <c r="Q26"/>
    </row>
    <row r="27" spans="1:17" ht="15">
      <c r="A27" s="85"/>
      <c r="B27" s="98">
        <v>2.2</v>
      </c>
      <c r="C27" s="103" t="s">
        <v>77</v>
      </c>
      <c r="D27" s="104">
        <v>134</v>
      </c>
      <c r="E27" s="105" t="s">
        <v>76</v>
      </c>
      <c r="F27" s="106"/>
      <c r="G27" s="48">
        <f>D27*F27</f>
        <v>0</v>
      </c>
      <c r="H27" s="91"/>
      <c r="I27" s="48">
        <f>G27+H27</f>
        <v>0</v>
      </c>
      <c r="J27" s="92"/>
      <c r="K27" s="92"/>
      <c r="L27" s="48">
        <f>J27+K27</f>
        <v>0</v>
      </c>
      <c r="M27" s="48">
        <f>(I27+L27)*0.12</f>
        <v>0</v>
      </c>
      <c r="N27" s="48">
        <f>M27+L27</f>
        <v>0</v>
      </c>
      <c r="O27" s="48">
        <f>N27+I27</f>
        <v>0</v>
      </c>
      <c r="P27" s="48">
        <f>O27/D27</f>
        <v>0</v>
      </c>
      <c r="Q27"/>
    </row>
    <row r="28" spans="1:17" ht="15">
      <c r="A28" s="85"/>
      <c r="B28">
        <v>2.5</v>
      </c>
      <c r="C28" s="107" t="s">
        <v>78</v>
      </c>
      <c r="D28" s="108">
        <v>1</v>
      </c>
      <c r="E28" s="109" t="s">
        <v>67</v>
      </c>
      <c r="F28" s="102"/>
      <c r="G28" s="91">
        <f>D28*F28</f>
        <v>0</v>
      </c>
      <c r="H28" s="91"/>
      <c r="I28" s="91">
        <f>G28+H28</f>
        <v>0</v>
      </c>
      <c r="J28" s="92"/>
      <c r="K28" s="92"/>
      <c r="L28" s="91">
        <f>J28+K28</f>
        <v>0</v>
      </c>
      <c r="M28" s="91">
        <f>(I28+L28)*0.12</f>
        <v>0</v>
      </c>
      <c r="N28" s="91">
        <f>M28+L28</f>
        <v>0</v>
      </c>
      <c r="O28" s="91">
        <f>N28+I28</f>
        <v>0</v>
      </c>
      <c r="P28" s="91">
        <f>O28/D28</f>
        <v>0</v>
      </c>
      <c r="Q28"/>
    </row>
    <row r="29" spans="1:17" ht="15">
      <c r="A29" s="110"/>
      <c r="B29" s="111"/>
      <c r="C29" s="103"/>
      <c r="D29" s="108"/>
      <c r="E29" s="109"/>
      <c r="F29" s="102"/>
      <c r="G29" s="91"/>
      <c r="H29" s="91"/>
      <c r="I29" s="91"/>
      <c r="J29" s="47"/>
      <c r="K29" s="92"/>
      <c r="L29" s="91"/>
      <c r="M29" s="91"/>
      <c r="N29" s="91"/>
      <c r="O29" s="91"/>
      <c r="P29" s="91"/>
      <c r="Q29" s="112"/>
    </row>
    <row r="30" spans="1:17" ht="15" customHeight="1">
      <c r="A30" s="113">
        <v>4</v>
      </c>
      <c r="B30" s="159" t="s">
        <v>79</v>
      </c>
      <c r="C30" s="159"/>
      <c r="D30" s="80">
        <v>1</v>
      </c>
      <c r="E30" s="79" t="s">
        <v>67</v>
      </c>
      <c r="F30" s="81">
        <f>G30/D30</f>
        <v>0</v>
      </c>
      <c r="G30" s="82">
        <f>SUM(G31:G38)</f>
        <v>0</v>
      </c>
      <c r="H30" s="82">
        <f>SUM(H31:H38)</f>
        <v>0</v>
      </c>
      <c r="I30" s="83">
        <f>SUM(I31:I38)</f>
        <v>0</v>
      </c>
      <c r="J30" s="84">
        <f>SUM(J31:J38)</f>
        <v>0</v>
      </c>
      <c r="K30" s="83">
        <f aca="true" t="shared" si="0" ref="K30:K38">I30*0.1</f>
        <v>0</v>
      </c>
      <c r="L30" s="83">
        <f aca="true" t="shared" si="1" ref="L30:L38">J30+K30</f>
        <v>0</v>
      </c>
      <c r="M30" s="83">
        <f aca="true" t="shared" si="2" ref="M30:M38">(I30+L30)*0.12</f>
        <v>0</v>
      </c>
      <c r="N30" s="83">
        <f aca="true" t="shared" si="3" ref="N30:N38">M30+L30</f>
        <v>0</v>
      </c>
      <c r="O30" s="83">
        <f aca="true" t="shared" si="4" ref="O30:O38">N30+I30</f>
        <v>0</v>
      </c>
      <c r="P30" s="83">
        <f aca="true" t="shared" si="5" ref="P30:P38">O30/D30</f>
        <v>0</v>
      </c>
      <c r="Q30" s="36">
        <f>SUM(O31:O38)</f>
        <v>0</v>
      </c>
    </row>
    <row r="31" spans="1:17" ht="15">
      <c r="A31" s="114"/>
      <c r="B31" s="115">
        <v>4.1</v>
      </c>
      <c r="C31" s="103" t="s">
        <v>80</v>
      </c>
      <c r="D31" s="88">
        <v>25</v>
      </c>
      <c r="E31" s="89" t="s">
        <v>81</v>
      </c>
      <c r="F31" s="116"/>
      <c r="G31" s="117">
        <f aca="true" t="shared" si="6" ref="G31:G38">D31*F31</f>
        <v>0</v>
      </c>
      <c r="H31" s="117"/>
      <c r="I31" s="117">
        <f aca="true" t="shared" si="7" ref="I31:I38">G31+H31</f>
        <v>0</v>
      </c>
      <c r="J31" s="92"/>
      <c r="K31" s="92"/>
      <c r="L31" s="117">
        <f t="shared" si="1"/>
        <v>0</v>
      </c>
      <c r="M31" s="117">
        <f t="shared" si="2"/>
        <v>0</v>
      </c>
      <c r="N31" s="117">
        <f t="shared" si="3"/>
        <v>0</v>
      </c>
      <c r="O31" s="117">
        <f t="shared" si="4"/>
        <v>0</v>
      </c>
      <c r="P31" s="117">
        <f t="shared" si="5"/>
        <v>0</v>
      </c>
      <c r="Q31"/>
    </row>
    <row r="32" spans="1:17" ht="15">
      <c r="A32" s="114"/>
      <c r="B32" s="115">
        <v>4.2</v>
      </c>
      <c r="C32" s="103" t="s">
        <v>82</v>
      </c>
      <c r="D32" s="88">
        <v>11</v>
      </c>
      <c r="E32" s="89" t="s">
        <v>81</v>
      </c>
      <c r="F32" s="116"/>
      <c r="G32" s="117">
        <f t="shared" si="6"/>
        <v>0</v>
      </c>
      <c r="H32" s="117"/>
      <c r="I32" s="117">
        <f t="shared" si="7"/>
        <v>0</v>
      </c>
      <c r="J32" s="92"/>
      <c r="K32" s="92"/>
      <c r="L32" s="117">
        <f t="shared" si="1"/>
        <v>0</v>
      </c>
      <c r="M32" s="117">
        <f t="shared" si="2"/>
        <v>0</v>
      </c>
      <c r="N32" s="117">
        <f t="shared" si="3"/>
        <v>0</v>
      </c>
      <c r="O32" s="117">
        <f t="shared" si="4"/>
        <v>0</v>
      </c>
      <c r="P32" s="117">
        <f t="shared" si="5"/>
        <v>0</v>
      </c>
      <c r="Q32"/>
    </row>
    <row r="33" spans="1:17" ht="15">
      <c r="A33" s="114"/>
      <c r="B33" s="115">
        <v>4.3</v>
      </c>
      <c r="C33" s="103" t="s">
        <v>83</v>
      </c>
      <c r="D33" s="88">
        <v>7</v>
      </c>
      <c r="E33" s="89" t="s">
        <v>84</v>
      </c>
      <c r="F33" s="116"/>
      <c r="G33" s="117">
        <f t="shared" si="6"/>
        <v>0</v>
      </c>
      <c r="H33" s="117"/>
      <c r="I33" s="117">
        <f t="shared" si="7"/>
        <v>0</v>
      </c>
      <c r="J33" s="92"/>
      <c r="K33" s="92"/>
      <c r="L33" s="117">
        <f t="shared" si="1"/>
        <v>0</v>
      </c>
      <c r="M33" s="117">
        <f t="shared" si="2"/>
        <v>0</v>
      </c>
      <c r="N33" s="117">
        <f t="shared" si="3"/>
        <v>0</v>
      </c>
      <c r="O33" s="117">
        <f t="shared" si="4"/>
        <v>0</v>
      </c>
      <c r="P33" s="117">
        <f t="shared" si="5"/>
        <v>0</v>
      </c>
      <c r="Q33"/>
    </row>
    <row r="34" spans="1:17" ht="15">
      <c r="A34" s="114"/>
      <c r="B34" s="115">
        <v>4.4</v>
      </c>
      <c r="C34" s="103" t="s">
        <v>85</v>
      </c>
      <c r="D34" s="88">
        <v>7</v>
      </c>
      <c r="E34" s="89" t="s">
        <v>84</v>
      </c>
      <c r="F34" s="116"/>
      <c r="G34" s="117">
        <f t="shared" si="6"/>
        <v>0</v>
      </c>
      <c r="H34" s="117"/>
      <c r="I34" s="117">
        <f t="shared" si="7"/>
        <v>0</v>
      </c>
      <c r="J34" s="92"/>
      <c r="K34" s="92"/>
      <c r="L34" s="117">
        <f t="shared" si="1"/>
        <v>0</v>
      </c>
      <c r="M34" s="117">
        <f t="shared" si="2"/>
        <v>0</v>
      </c>
      <c r="N34" s="117">
        <f t="shared" si="3"/>
        <v>0</v>
      </c>
      <c r="O34" s="117">
        <f t="shared" si="4"/>
        <v>0</v>
      </c>
      <c r="P34" s="117">
        <f t="shared" si="5"/>
        <v>0</v>
      </c>
      <c r="Q34"/>
    </row>
    <row r="35" spans="1:17" ht="15">
      <c r="A35" s="114"/>
      <c r="B35" s="115">
        <v>4.5</v>
      </c>
      <c r="C35" s="103" t="s">
        <v>86</v>
      </c>
      <c r="D35" s="88">
        <v>5</v>
      </c>
      <c r="E35" s="89" t="s">
        <v>84</v>
      </c>
      <c r="F35" s="116"/>
      <c r="G35" s="117">
        <f t="shared" si="6"/>
        <v>0</v>
      </c>
      <c r="H35" s="117"/>
      <c r="I35" s="117">
        <f t="shared" si="7"/>
        <v>0</v>
      </c>
      <c r="J35" s="92"/>
      <c r="K35" s="92"/>
      <c r="L35" s="117">
        <f t="shared" si="1"/>
        <v>0</v>
      </c>
      <c r="M35" s="117">
        <f t="shared" si="2"/>
        <v>0</v>
      </c>
      <c r="N35" s="117">
        <f t="shared" si="3"/>
        <v>0</v>
      </c>
      <c r="O35" s="117">
        <f t="shared" si="4"/>
        <v>0</v>
      </c>
      <c r="P35" s="117">
        <f t="shared" si="5"/>
        <v>0</v>
      </c>
      <c r="Q35"/>
    </row>
    <row r="36" spans="1:17" ht="15">
      <c r="A36" s="114"/>
      <c r="B36" s="115">
        <v>4.6</v>
      </c>
      <c r="C36" s="103" t="s">
        <v>87</v>
      </c>
      <c r="D36" s="88">
        <v>4</v>
      </c>
      <c r="E36" s="89" t="s">
        <v>84</v>
      </c>
      <c r="F36" s="116"/>
      <c r="G36" s="117">
        <f t="shared" si="6"/>
        <v>0</v>
      </c>
      <c r="H36" s="117"/>
      <c r="I36" s="117">
        <f t="shared" si="7"/>
        <v>0</v>
      </c>
      <c r="J36" s="92"/>
      <c r="K36" s="92"/>
      <c r="L36" s="117">
        <f t="shared" si="1"/>
        <v>0</v>
      </c>
      <c r="M36" s="117">
        <f t="shared" si="2"/>
        <v>0</v>
      </c>
      <c r="N36" s="117">
        <f t="shared" si="3"/>
        <v>0</v>
      </c>
      <c r="O36" s="117">
        <f t="shared" si="4"/>
        <v>0</v>
      </c>
      <c r="P36" s="117">
        <f t="shared" si="5"/>
        <v>0</v>
      </c>
      <c r="Q36"/>
    </row>
    <row r="37" spans="1:17" ht="15">
      <c r="A37" s="114"/>
      <c r="B37" s="115">
        <v>4.7</v>
      </c>
      <c r="C37" s="103" t="s">
        <v>88</v>
      </c>
      <c r="D37" s="88">
        <v>1</v>
      </c>
      <c r="E37" s="89" t="s">
        <v>67</v>
      </c>
      <c r="F37" s="116"/>
      <c r="G37" s="117">
        <f t="shared" si="6"/>
        <v>0</v>
      </c>
      <c r="H37" s="117"/>
      <c r="I37" s="117">
        <f t="shared" si="7"/>
        <v>0</v>
      </c>
      <c r="J37" s="92"/>
      <c r="K37" s="92"/>
      <c r="L37" s="117">
        <f t="shared" si="1"/>
        <v>0</v>
      </c>
      <c r="M37" s="117">
        <f t="shared" si="2"/>
        <v>0</v>
      </c>
      <c r="N37" s="117">
        <f t="shared" si="3"/>
        <v>0</v>
      </c>
      <c r="O37" s="117">
        <f t="shared" si="4"/>
        <v>0</v>
      </c>
      <c r="P37" s="117">
        <f t="shared" si="5"/>
        <v>0</v>
      </c>
      <c r="Q37"/>
    </row>
    <row r="38" spans="1:17" ht="15">
      <c r="A38" s="114"/>
      <c r="B38" s="115">
        <v>4.8</v>
      </c>
      <c r="C38" s="103" t="s">
        <v>89</v>
      </c>
      <c r="D38" s="88">
        <v>1</v>
      </c>
      <c r="E38" s="89" t="s">
        <v>67</v>
      </c>
      <c r="F38" s="116"/>
      <c r="G38" s="117">
        <f t="shared" si="6"/>
        <v>0</v>
      </c>
      <c r="H38" s="117"/>
      <c r="I38" s="117">
        <f t="shared" si="7"/>
        <v>0</v>
      </c>
      <c r="J38" s="92"/>
      <c r="K38" s="92"/>
      <c r="L38" s="117">
        <f t="shared" si="1"/>
        <v>0</v>
      </c>
      <c r="M38" s="117">
        <f t="shared" si="2"/>
        <v>0</v>
      </c>
      <c r="N38" s="117">
        <f t="shared" si="3"/>
        <v>0</v>
      </c>
      <c r="O38" s="117">
        <f t="shared" si="4"/>
        <v>0</v>
      </c>
      <c r="P38" s="117">
        <f t="shared" si="5"/>
        <v>0</v>
      </c>
      <c r="Q38"/>
    </row>
    <row r="39" spans="1:17" ht="15">
      <c r="A39" s="118"/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1"/>
    </row>
    <row r="40" spans="1:17" ht="15" customHeight="1">
      <c r="A40" s="122">
        <v>5</v>
      </c>
      <c r="B40" s="158" t="s">
        <v>90</v>
      </c>
      <c r="C40" s="158"/>
      <c r="D40" s="80">
        <v>475</v>
      </c>
      <c r="E40" s="79" t="s">
        <v>74</v>
      </c>
      <c r="F40" s="81"/>
      <c r="G40" s="82">
        <f>F40*D40</f>
        <v>0</v>
      </c>
      <c r="H40" s="82"/>
      <c r="I40" s="83">
        <f>H40+G40</f>
        <v>0</v>
      </c>
      <c r="J40" s="83"/>
      <c r="K40" s="83"/>
      <c r="L40" s="123">
        <f>J40+K40</f>
        <v>0</v>
      </c>
      <c r="M40" s="123">
        <f>(I40+L40)*0.12</f>
        <v>0</v>
      </c>
      <c r="N40" s="123">
        <f>M40+L40</f>
        <v>0</v>
      </c>
      <c r="O40" s="123">
        <f>N40+I40</f>
        <v>0</v>
      </c>
      <c r="P40" s="123">
        <f>O40/D40</f>
        <v>0</v>
      </c>
      <c r="Q40" s="36"/>
    </row>
    <row r="41" spans="1:17" ht="15.75">
      <c r="A41" s="113"/>
      <c r="B41" s="124">
        <v>5.1</v>
      </c>
      <c r="C41" s="1" t="s">
        <v>91</v>
      </c>
      <c r="D41" s="125"/>
      <c r="E41" s="126"/>
      <c r="F41" s="127"/>
      <c r="G41" s="128"/>
      <c r="H41" s="128"/>
      <c r="I41" s="129"/>
      <c r="J41" s="35"/>
      <c r="K41" s="129"/>
      <c r="L41" s="129"/>
      <c r="M41" s="129"/>
      <c r="N41" s="129"/>
      <c r="O41" s="129"/>
      <c r="P41" s="129"/>
      <c r="Q41" s="36"/>
    </row>
    <row r="42" spans="1:17" ht="15.75">
      <c r="A42" s="113"/>
      <c r="B42" s="124">
        <v>5.2</v>
      </c>
      <c r="C42" s="126" t="s">
        <v>92</v>
      </c>
      <c r="D42" s="125"/>
      <c r="E42" s="126"/>
      <c r="F42" s="127"/>
      <c r="G42" s="128"/>
      <c r="H42" s="128"/>
      <c r="I42" s="129"/>
      <c r="J42" s="35"/>
      <c r="K42" s="129"/>
      <c r="L42" s="129"/>
      <c r="M42" s="129"/>
      <c r="N42" s="129"/>
      <c r="O42" s="129"/>
      <c r="P42" s="129"/>
      <c r="Q42" s="36"/>
    </row>
    <row r="43" spans="1:17" ht="15.75">
      <c r="A43" s="113"/>
      <c r="B43" s="79"/>
      <c r="C43" s="126"/>
      <c r="D43" s="125"/>
      <c r="E43" s="126"/>
      <c r="F43" s="127"/>
      <c r="G43" s="128"/>
      <c r="H43" s="128"/>
      <c r="I43" s="129"/>
      <c r="J43" s="35"/>
      <c r="K43" s="129"/>
      <c r="L43" s="129"/>
      <c r="M43" s="129"/>
      <c r="N43" s="129"/>
      <c r="O43" s="129"/>
      <c r="P43" s="129"/>
      <c r="Q43" s="36"/>
    </row>
    <row r="44" spans="1:17" ht="15.75">
      <c r="A44" s="44"/>
      <c r="B44" s="44"/>
      <c r="C44" s="130" t="s">
        <v>41</v>
      </c>
      <c r="D44" s="35"/>
      <c r="E44" s="35"/>
      <c r="F44" s="131"/>
      <c r="G44" s="49">
        <f aca="true" t="shared" si="8" ref="G44:N44">G30+G25+G20</f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  <c r="N44" s="49">
        <f t="shared" si="8"/>
        <v>0</v>
      </c>
      <c r="O44" s="49">
        <f>O30+O25+O20+O40</f>
        <v>0</v>
      </c>
      <c r="P44" s="132"/>
      <c r="Q44" s="133">
        <f>SUM(Q20:Q31)</f>
        <v>0</v>
      </c>
    </row>
    <row r="45" spans="1:17" ht="15.75">
      <c r="A45" s="134"/>
      <c r="B45" s="134"/>
      <c r="C45" s="135"/>
      <c r="D45" s="136"/>
      <c r="E45" s="136"/>
      <c r="F45" s="137"/>
      <c r="G45" s="138"/>
      <c r="H45" s="138"/>
      <c r="I45" s="138"/>
      <c r="J45" s="138"/>
      <c r="K45" s="138"/>
      <c r="L45" s="138"/>
      <c r="M45" s="138"/>
      <c r="N45" s="138"/>
      <c r="O45" s="138"/>
      <c r="P45" s="139"/>
      <c r="Q45" s="59"/>
    </row>
    <row r="46" spans="1:17" ht="15.75">
      <c r="A46" s="134"/>
      <c r="B46" s="134"/>
      <c r="C46" s="135"/>
      <c r="D46" s="136"/>
      <c r="E46" s="136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59"/>
    </row>
    <row r="47" spans="1:17" ht="15.75">
      <c r="A47" s="134"/>
      <c r="B47" s="134"/>
      <c r="C47" s="135"/>
      <c r="D47" s="136"/>
      <c r="E47" s="136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139"/>
      <c r="Q47" s="59"/>
    </row>
    <row r="48" spans="1:17" ht="15.75">
      <c r="A48" s="140" t="s">
        <v>43</v>
      </c>
      <c r="B48" s="134"/>
      <c r="C48" s="135"/>
      <c r="D48" s="136"/>
      <c r="E48" s="136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9"/>
      <c r="Q48" s="59"/>
    </row>
    <row r="49" spans="1:17" ht="15.75">
      <c r="A49" s="141"/>
      <c r="B49" s="58"/>
      <c r="C49" s="58"/>
      <c r="D49" s="58"/>
      <c r="E49" s="58"/>
      <c r="F49" s="58"/>
      <c r="G49" s="142"/>
      <c r="H49" s="142"/>
      <c r="I49" s="56"/>
      <c r="J49" s="56"/>
      <c r="K49" s="56"/>
      <c r="L49" s="56"/>
      <c r="M49" s="56"/>
      <c r="N49" s="56"/>
      <c r="O49" s="57"/>
      <c r="P49" s="58"/>
      <c r="Q49" s="59"/>
    </row>
    <row r="50" spans="1:17" ht="15.75">
      <c r="A50" s="141"/>
      <c r="B50" s="142"/>
      <c r="C50" s="142"/>
      <c r="D50" s="142"/>
      <c r="E50" s="142"/>
      <c r="F50" s="142"/>
      <c r="G50" s="142"/>
      <c r="H50" s="142"/>
      <c r="I50" s="56"/>
      <c r="J50" s="56"/>
      <c r="K50" s="56"/>
      <c r="L50" s="56"/>
      <c r="M50" s="56"/>
      <c r="N50" s="56"/>
      <c r="O50" s="57"/>
      <c r="P50" s="58"/>
      <c r="Q50" s="59"/>
    </row>
    <row r="51" spans="1:17" ht="15.75">
      <c r="A51" s="141"/>
      <c r="B51" s="142"/>
      <c r="C51" s="142"/>
      <c r="D51" s="142"/>
      <c r="E51" s="142"/>
      <c r="F51" s="142"/>
      <c r="G51" s="142"/>
      <c r="H51" s="142"/>
      <c r="I51" s="56"/>
      <c r="J51" s="56"/>
      <c r="K51" s="56"/>
      <c r="L51" s="56"/>
      <c r="M51" s="56"/>
      <c r="N51" s="56"/>
      <c r="O51" s="57"/>
      <c r="P51" s="58"/>
      <c r="Q51" s="59"/>
    </row>
    <row r="52" spans="1:17" ht="15.75">
      <c r="A52" s="143" t="s">
        <v>101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8"/>
      <c r="M52" s="8"/>
      <c r="N52" s="8"/>
      <c r="O52" s="8"/>
      <c r="P52" s="8"/>
      <c r="Q52" s="9"/>
    </row>
    <row r="53" spans="1:17" ht="15">
      <c r="A53" s="141" t="s">
        <v>102</v>
      </c>
      <c r="B53" s="142"/>
      <c r="C53" s="142"/>
      <c r="E53" s="142"/>
      <c r="F53" s="142"/>
      <c r="G53" s="142"/>
      <c r="H53" s="142"/>
      <c r="I53" s="8"/>
      <c r="J53" s="8"/>
      <c r="K53" s="8"/>
      <c r="L53" s="8"/>
      <c r="M53" s="8"/>
      <c r="N53" s="8"/>
      <c r="O53" s="8"/>
      <c r="P53" s="8"/>
      <c r="Q53" s="9"/>
    </row>
  </sheetData>
  <sheetProtection selectLockedCells="1" selectUnlockedCells="1"/>
  <mergeCells count="23">
    <mergeCell ref="B40:C40"/>
    <mergeCell ref="B17:C17"/>
    <mergeCell ref="B18:C18"/>
    <mergeCell ref="B19:C19"/>
    <mergeCell ref="B20:C20"/>
    <mergeCell ref="B25:C25"/>
    <mergeCell ref="B30:C30"/>
    <mergeCell ref="J15:K15"/>
    <mergeCell ref="L15:L16"/>
    <mergeCell ref="M15:M16"/>
    <mergeCell ref="N15:N16"/>
    <mergeCell ref="O15:O16"/>
    <mergeCell ref="P15:P16"/>
    <mergeCell ref="A6:P6"/>
    <mergeCell ref="A7:P7"/>
    <mergeCell ref="A15:A16"/>
    <mergeCell ref="B15:C16"/>
    <mergeCell ref="D15:D16"/>
    <mergeCell ref="E15:E16"/>
    <mergeCell ref="F15:F16"/>
    <mergeCell ref="G15:G16"/>
    <mergeCell ref="H15:H16"/>
    <mergeCell ref="I15:I16"/>
  </mergeCells>
  <printOptions/>
  <pageMargins left="0.31496062992125984" right="0.31496062992125984" top="0.31496062992125984" bottom="0.31496062992125984" header="0" footer="0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2020-11-03T03:10:38Z</cp:lastPrinted>
  <dcterms:created xsi:type="dcterms:W3CDTF">2020-10-21T09:35:42Z</dcterms:created>
  <dcterms:modified xsi:type="dcterms:W3CDTF">2020-11-25T02:39:12Z</dcterms:modified>
  <cp:category/>
  <cp:version/>
  <cp:contentType/>
  <cp:contentStatus/>
</cp:coreProperties>
</file>